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4" windowWidth="22997" windowHeight="11580"/>
  </bookViews>
  <sheets>
    <sheet name="Form" sheetId="1" r:id="rId1"/>
  </sheets>
  <definedNames>
    <definedName name="_xlnm.Print_Area" localSheetId="0">Form!$A$1:$G$39</definedName>
  </definedNames>
  <calcPr calcId="145621"/>
</workbook>
</file>

<file path=xl/calcChain.xml><?xml version="1.0" encoding="utf-8"?>
<calcChain xmlns="http://schemas.openxmlformats.org/spreadsheetml/2006/main">
  <c r="G30" i="1" l="1"/>
  <c r="G20" i="1" l="1"/>
  <c r="G21" i="1"/>
  <c r="G22" i="1"/>
  <c r="G23" i="1"/>
  <c r="G24" i="1"/>
  <c r="G26" i="1"/>
  <c r="G27" i="1"/>
  <c r="G28" i="1"/>
  <c r="K29" i="1" l="1"/>
  <c r="J24" i="1"/>
  <c r="K24" i="1" s="1"/>
  <c r="J23" i="1"/>
  <c r="K23" i="1" s="1"/>
  <c r="K28" i="1" l="1"/>
  <c r="G31" i="1" l="1"/>
  <c r="G34" i="1" l="1"/>
  <c r="J25" i="1"/>
  <c r="K25" i="1"/>
  <c r="J22" i="1"/>
  <c r="K22" i="1"/>
  <c r="J21" i="1"/>
  <c r="K21" i="1" s="1"/>
  <c r="J20" i="1"/>
  <c r="K20" i="1" s="1"/>
  <c r="J19" i="1"/>
  <c r="G19" i="1"/>
  <c r="J18" i="1"/>
  <c r="G18" i="1"/>
  <c r="K26" i="1" l="1"/>
  <c r="K31" i="1" s="1"/>
  <c r="K32" i="1" l="1"/>
  <c r="L28" i="1"/>
  <c r="K30" i="1" s="1"/>
  <c r="K33" i="1" l="1"/>
  <c r="G33" i="1" s="1"/>
  <c r="G36" i="1" s="1"/>
</calcChain>
</file>

<file path=xl/sharedStrings.xml><?xml version="1.0" encoding="utf-8"?>
<sst xmlns="http://schemas.openxmlformats.org/spreadsheetml/2006/main" count="67" uniqueCount="66">
  <si>
    <t>Craig Murray</t>
  </si>
  <si>
    <t>20777 Fuero Dr</t>
  </si>
  <si>
    <t>Walnut, CA 91789-2561</t>
  </si>
  <si>
    <t xml:space="preserve">Quality and </t>
  </si>
  <si>
    <t>Customer Service</t>
  </si>
  <si>
    <t>is my Hiking Trail!</t>
  </si>
  <si>
    <t>Please fill in all boxes - use tab to move</t>
  </si>
  <si>
    <t>SHIP TO:</t>
  </si>
  <si>
    <t xml:space="preserve">Name: </t>
  </si>
  <si>
    <t xml:space="preserve">Street: </t>
  </si>
  <si>
    <t xml:space="preserve">City, St, Zip: </t>
  </si>
  <si>
    <t>form updated &gt;</t>
  </si>
  <si>
    <t xml:space="preserve">Phone: </t>
  </si>
  <si>
    <t xml:space="preserve">E-mail: </t>
  </si>
  <si>
    <t>TheHiker@SageVenture.com</t>
  </si>
  <si>
    <t xml:space="preserve">Date: </t>
  </si>
  <si>
    <t>http://www.sageventure.com</t>
  </si>
  <si>
    <t>Item No.</t>
  </si>
  <si>
    <t>Description</t>
  </si>
  <si>
    <t>Qty.</t>
  </si>
  <si>
    <t xml:space="preserve">Price   </t>
  </si>
  <si>
    <t xml:space="preserve">Amount </t>
  </si>
  <si>
    <t>D05</t>
  </si>
  <si>
    <t>Corps of Discovery (Ft. Clatsop) (male pocket size)</t>
  </si>
  <si>
    <t>D06</t>
  </si>
  <si>
    <t>Corps of Discovery (Ft. Clatsop) (female pocket size)</t>
  </si>
  <si>
    <t>D08</t>
  </si>
  <si>
    <t>Corps of Discovery (retangular)</t>
  </si>
  <si>
    <t>D18</t>
  </si>
  <si>
    <t>Corps of Discovery (traditional flap)</t>
  </si>
  <si>
    <t>D09</t>
  </si>
  <si>
    <t>Corps of Discovery pin</t>
  </si>
  <si>
    <t>Pin disks</t>
  </si>
  <si>
    <t>D10</t>
  </si>
  <si>
    <t xml:space="preserve">   Outpost officer </t>
  </si>
  <si>
    <t>Bronze (unit level)</t>
  </si>
  <si>
    <t>D11</t>
  </si>
  <si>
    <t xml:space="preserve">   Camp officer</t>
  </si>
  <si>
    <t>Gold (district level)</t>
  </si>
  <si>
    <t>D12</t>
  </si>
  <si>
    <t xml:space="preserve">   Company officer</t>
  </si>
  <si>
    <t>Silver (council level)</t>
  </si>
  <si>
    <t>D13</t>
  </si>
  <si>
    <t xml:space="preserve">   Advisor - Blue background (all levels)</t>
  </si>
  <si>
    <t>D14</t>
  </si>
  <si>
    <t xml:space="preserve">   Permanent Party    </t>
  </si>
  <si>
    <t xml:space="preserve">Red     </t>
  </si>
  <si>
    <t xml:space="preserve">Shipping     </t>
  </si>
  <si>
    <t>&lt; Enter a 1 if payment through PayPal</t>
  </si>
  <si>
    <t xml:space="preserve">PayPal convenience fee     </t>
  </si>
  <si>
    <t xml:space="preserve">   Delete to remove entry</t>
  </si>
  <si>
    <t xml:space="preserve">TOTAL ENCLOSED: </t>
  </si>
  <si>
    <t>Thank you for your order,</t>
  </si>
  <si>
    <t>Pins ?</t>
  </si>
  <si>
    <t>oz &gt;</t>
  </si>
  <si>
    <t>$ w/ pins</t>
  </si>
  <si>
    <t>lg env inc.</t>
  </si>
  <si>
    <t>cost</t>
  </si>
  <si>
    <t>if env</t>
  </si>
  <si>
    <t>$cost</t>
  </si>
  <si>
    <t>wt inc</t>
  </si>
  <si>
    <t>D19v</t>
  </si>
  <si>
    <t>D19ss</t>
  </si>
  <si>
    <t>Corps of Discovery - 20 years (traditional flap)</t>
  </si>
  <si>
    <t>Corps of Discovery - 20 years (Sea Scout flap)</t>
  </si>
  <si>
    <t xml:space="preserve"> The Advisor disks are larger and designed to go behind one of the above disks.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</si>
</sst>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m/d/yy;@"/>
    <numFmt numFmtId="166" formatCode="#,##0.00_)_)_)"/>
  </numFmts>
  <fonts count="12" x14ac:knownFonts="1">
    <font>
      <sz val="10"/>
      <name val="MS Sans Serif"/>
    </font>
    <font>
      <sz val="10"/>
      <name val="Arial"/>
      <family val="2"/>
    </font>
    <font>
      <sz val="12"/>
      <name val="Comic Sans MS"/>
      <family val="4"/>
    </font>
    <font>
      <b/>
      <sz val="12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0"/>
      <color indexed="10"/>
      <name val="Arial"/>
      <family val="2"/>
    </font>
    <font>
      <u/>
      <sz val="10"/>
      <color indexed="12"/>
      <name val="MS Sans Serif"/>
      <family val="2"/>
    </font>
    <font>
      <sz val="12"/>
      <name val="Arial"/>
      <family val="2"/>
    </font>
    <font>
      <b/>
      <u/>
      <sz val="12"/>
      <name val="Arial"/>
      <family val="2"/>
    </font>
    <font>
      <sz val="16"/>
      <name val="Arial"/>
      <family val="2"/>
    </font>
    <font>
      <sz val="16"/>
      <name val="Comic Sans MS"/>
      <family val="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</borders>
  <cellStyleXfs count="4">
    <xf numFmtId="0" fontId="0" fillId="0" borderId="0"/>
    <xf numFmtId="0" fontId="5" fillId="0" borderId="0" applyAlignment="0">
      <alignment horizontal="left"/>
    </xf>
    <xf numFmtId="40" fontId="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left"/>
    </xf>
    <xf numFmtId="14" fontId="4" fillId="0" borderId="0" xfId="1" quotePrefix="1" applyNumberFormat="1" applyFont="1" applyAlignment="1">
      <alignment horizontal="left"/>
    </xf>
    <xf numFmtId="0" fontId="4" fillId="0" borderId="0" xfId="1" applyFont="1" applyAlignment="1"/>
    <xf numFmtId="0" fontId="4" fillId="0" borderId="0" xfId="1" applyFont="1" applyAlignment="1">
      <alignment horizontal="right"/>
    </xf>
    <xf numFmtId="1" fontId="4" fillId="0" borderId="0" xfId="1" applyNumberFormat="1" applyFont="1" applyAlignment="1">
      <alignment horizontal="right"/>
    </xf>
    <xf numFmtId="0" fontId="6" fillId="0" borderId="0" xfId="1" applyFont="1" applyAlignment="1">
      <alignment horizontal="centerContinuous"/>
    </xf>
    <xf numFmtId="0" fontId="4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right" vertical="center"/>
    </xf>
    <xf numFmtId="164" fontId="1" fillId="0" borderId="0" xfId="3" applyNumberFormat="1" applyFont="1" applyAlignment="1" applyProtection="1">
      <alignment horizontal="right"/>
    </xf>
    <xf numFmtId="0" fontId="7" fillId="0" borderId="0" xfId="3" applyAlignment="1" applyProtection="1">
      <alignment horizontal="right"/>
    </xf>
    <xf numFmtId="0" fontId="1" fillId="0" borderId="3" xfId="0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166" fontId="1" fillId="0" borderId="0" xfId="2" applyNumberFormat="1" applyFont="1" applyBorder="1" applyAlignment="1">
      <alignment vertical="center"/>
    </xf>
    <xf numFmtId="43" fontId="1" fillId="0" borderId="5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" fillId="0" borderId="6" xfId="0" applyFont="1" applyBorder="1" applyAlignment="1" applyProtection="1">
      <alignment horizontal="center" vertical="center"/>
    </xf>
    <xf numFmtId="43" fontId="1" fillId="0" borderId="7" xfId="0" applyNumberFormat="1" applyFont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43" fontId="1" fillId="0" borderId="0" xfId="0" applyNumberFormat="1" applyFont="1" applyBorder="1" applyAlignment="1">
      <alignment vertical="center"/>
    </xf>
    <xf numFmtId="0" fontId="1" fillId="0" borderId="0" xfId="0" quotePrefix="1" applyFont="1"/>
    <xf numFmtId="0" fontId="1" fillId="0" borderId="0" xfId="0" applyFont="1" applyBorder="1"/>
    <xf numFmtId="0" fontId="1" fillId="0" borderId="8" xfId="0" applyFont="1" applyBorder="1" applyAlignment="1" applyProtection="1">
      <alignment horizontal="center" vertical="center"/>
      <protection locked="0"/>
    </xf>
    <xf numFmtId="43" fontId="1" fillId="0" borderId="9" xfId="0" applyNumberFormat="1" applyFont="1" applyBorder="1" applyAlignment="1">
      <alignment vertical="center"/>
    </xf>
    <xf numFmtId="0" fontId="1" fillId="0" borderId="0" xfId="0" applyFont="1" applyAlignment="1" applyProtection="1">
      <alignment horizontal="left"/>
    </xf>
    <xf numFmtId="0" fontId="1" fillId="0" borderId="0" xfId="0" applyFont="1" applyAlignment="1">
      <alignment vertical="top"/>
    </xf>
    <xf numFmtId="44" fontId="1" fillId="0" borderId="10" xfId="0" applyNumberFormat="1" applyFont="1" applyBorder="1" applyProtection="1">
      <protection hidden="1"/>
    </xf>
    <xf numFmtId="0" fontId="9" fillId="0" borderId="0" xfId="0" applyFont="1" applyAlignment="1">
      <alignment horizontal="left"/>
    </xf>
    <xf numFmtId="0" fontId="10" fillId="0" borderId="0" xfId="0" applyFont="1"/>
    <xf numFmtId="43" fontId="1" fillId="0" borderId="0" xfId="0" applyNumberFormat="1" applyFont="1"/>
    <xf numFmtId="0" fontId="11" fillId="0" borderId="0" xfId="0" applyFont="1" applyAlignment="1"/>
    <xf numFmtId="44" fontId="1" fillId="0" borderId="5" xfId="0" applyNumberFormat="1" applyFont="1" applyBorder="1" applyAlignment="1" applyProtection="1">
      <alignment vertical="center"/>
      <protection hidden="1"/>
    </xf>
    <xf numFmtId="165" fontId="1" fillId="0" borderId="1" xfId="0" applyNumberFormat="1" applyFont="1" applyBorder="1" applyAlignment="1" applyProtection="1">
      <alignment horizontal="left" vertical="center"/>
      <protection locked="0"/>
    </xf>
    <xf numFmtId="165" fontId="1" fillId="0" borderId="2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</cellXfs>
  <cellStyles count="4">
    <cellStyle name="BOLD" xfId="1"/>
    <cellStyle name="Comma" xfId="2" builtinId="3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9525" y="2857500"/>
          <a:ext cx="579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295275</xdr:colOff>
      <xdr:row>0</xdr:row>
      <xdr:rowOff>28575</xdr:rowOff>
    </xdr:from>
    <xdr:to>
      <xdr:col>6</xdr:col>
      <xdr:colOff>447675</xdr:colOff>
      <xdr:row>9</xdr:row>
      <xdr:rowOff>38100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28575"/>
          <a:ext cx="13525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438150</xdr:colOff>
      <xdr:row>0</xdr:row>
      <xdr:rowOff>0</xdr:rowOff>
    </xdr:from>
    <xdr:to>
      <xdr:col>7</xdr:col>
      <xdr:colOff>361950</xdr:colOff>
      <xdr:row>9</xdr:row>
      <xdr:rowOff>76200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5514975" y="0"/>
          <a:ext cx="647700" cy="15716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showGridLines="0" showRowColHeaders="0" tabSelected="1" workbookViewId="0">
      <selection activeCell="C9" sqref="C9:D9"/>
    </sheetView>
  </sheetViews>
  <sheetFormatPr defaultColWidth="9.15234375" defaultRowHeight="12.45" x14ac:dyDescent="0.3"/>
  <cols>
    <col min="1" max="1" width="3" style="5" customWidth="1"/>
    <col min="2" max="2" width="10.15234375" style="5" customWidth="1"/>
    <col min="3" max="3" width="16.69140625" style="5" customWidth="1"/>
    <col min="4" max="4" width="28.3046875" style="5" customWidth="1"/>
    <col min="5" max="5" width="7.15234375" style="5" customWidth="1"/>
    <col min="6" max="7" width="10.84375" style="5" customWidth="1"/>
    <col min="8" max="9" width="9.15234375" style="5"/>
    <col min="10" max="13" width="9.15234375" style="5" hidden="1" customWidth="1"/>
    <col min="14" max="14" width="9.15234375" style="5" customWidth="1"/>
    <col min="15" max="16384" width="9.15234375" style="5"/>
  </cols>
  <sheetData>
    <row r="1" spans="1:7" ht="18.45" x14ac:dyDescent="0.6">
      <c r="A1" s="1"/>
      <c r="B1" s="2" t="s">
        <v>0</v>
      </c>
      <c r="C1" s="3"/>
      <c r="D1" s="4"/>
      <c r="G1" s="6"/>
    </row>
    <row r="2" spans="1:7" x14ac:dyDescent="0.3">
      <c r="A2" s="1"/>
      <c r="B2" s="4" t="s">
        <v>1</v>
      </c>
      <c r="G2" s="7"/>
    </row>
    <row r="3" spans="1:7" x14ac:dyDescent="0.3">
      <c r="A3" s="1"/>
      <c r="B3" s="4" t="s">
        <v>2</v>
      </c>
      <c r="D3" s="8" t="s">
        <v>3</v>
      </c>
    </row>
    <row r="4" spans="1:7" x14ac:dyDescent="0.3">
      <c r="A4" s="1"/>
      <c r="B4" s="4"/>
      <c r="D4" s="8" t="s">
        <v>4</v>
      </c>
    </row>
    <row r="5" spans="1:7" x14ac:dyDescent="0.3">
      <c r="A5" s="1"/>
      <c r="B5" s="9"/>
      <c r="C5" s="10"/>
      <c r="D5" s="8" t="s">
        <v>5</v>
      </c>
      <c r="E5" s="11"/>
      <c r="F5" s="12"/>
      <c r="G5" s="13"/>
    </row>
    <row r="6" spans="1:7" ht="6.75" customHeight="1" x14ac:dyDescent="0.3">
      <c r="A6" s="1"/>
      <c r="B6" s="4"/>
      <c r="C6" s="10"/>
      <c r="D6" s="8"/>
      <c r="E6" s="11"/>
      <c r="F6" s="12"/>
      <c r="G6" s="13"/>
    </row>
    <row r="7" spans="1:7" x14ac:dyDescent="0.3">
      <c r="A7" s="1"/>
      <c r="B7" s="4"/>
      <c r="C7" s="14" t="s">
        <v>6</v>
      </c>
      <c r="D7" s="14"/>
      <c r="G7" s="7"/>
    </row>
    <row r="8" spans="1:7" x14ac:dyDescent="0.3">
      <c r="A8" s="1"/>
      <c r="B8" s="15" t="s">
        <v>7</v>
      </c>
      <c r="E8" s="16"/>
    </row>
    <row r="9" spans="1:7" ht="15" customHeight="1" x14ac:dyDescent="0.3">
      <c r="A9" s="1"/>
      <c r="B9" s="17" t="s">
        <v>8</v>
      </c>
      <c r="C9" s="50"/>
      <c r="D9" s="51"/>
      <c r="E9" s="15"/>
    </row>
    <row r="10" spans="1:7" ht="15" customHeight="1" x14ac:dyDescent="0.3">
      <c r="A10" s="1"/>
      <c r="B10" s="17" t="s">
        <v>9</v>
      </c>
      <c r="C10" s="50"/>
      <c r="D10" s="51"/>
      <c r="E10" s="4"/>
    </row>
    <row r="11" spans="1:7" ht="15" customHeight="1" x14ac:dyDescent="0.3">
      <c r="A11" s="1"/>
      <c r="B11" s="17" t="s">
        <v>10</v>
      </c>
      <c r="C11" s="50"/>
      <c r="D11" s="51"/>
      <c r="E11" s="4"/>
      <c r="F11" s="1" t="s">
        <v>11</v>
      </c>
      <c r="G11" s="18">
        <v>44409</v>
      </c>
    </row>
    <row r="12" spans="1:7" ht="15" customHeight="1" x14ac:dyDescent="0.35">
      <c r="A12" s="1"/>
      <c r="B12" s="17" t="s">
        <v>12</v>
      </c>
      <c r="C12" s="50"/>
      <c r="D12" s="51"/>
      <c r="E12" s="4"/>
      <c r="G12" s="19"/>
    </row>
    <row r="13" spans="1:7" ht="15" customHeight="1" x14ac:dyDescent="0.35">
      <c r="A13" s="1"/>
      <c r="B13" s="17" t="s">
        <v>13</v>
      </c>
      <c r="C13" s="50"/>
      <c r="D13" s="51"/>
      <c r="E13" s="4"/>
      <c r="F13" s="19"/>
      <c r="G13" s="19" t="s">
        <v>14</v>
      </c>
    </row>
    <row r="14" spans="1:7" ht="15" customHeight="1" x14ac:dyDescent="0.35">
      <c r="A14" s="1"/>
      <c r="B14" s="17" t="s">
        <v>15</v>
      </c>
      <c r="C14" s="48"/>
      <c r="D14" s="49"/>
      <c r="E14" s="4"/>
      <c r="G14" s="19" t="s">
        <v>16</v>
      </c>
    </row>
    <row r="15" spans="1:7" ht="6.75" customHeight="1" x14ac:dyDescent="0.3">
      <c r="A15" s="1"/>
    </row>
    <row r="16" spans="1:7" ht="12.75" customHeight="1" x14ac:dyDescent="0.3">
      <c r="A16" s="1"/>
    </row>
    <row r="17" spans="1:14" x14ac:dyDescent="0.3">
      <c r="A17" s="20"/>
      <c r="B17" s="21" t="s">
        <v>17</v>
      </c>
      <c r="C17" s="22" t="s">
        <v>18</v>
      </c>
      <c r="D17" s="22"/>
      <c r="E17" s="23" t="s">
        <v>19</v>
      </c>
      <c r="F17" s="20" t="s">
        <v>20</v>
      </c>
      <c r="G17" s="20" t="s">
        <v>21</v>
      </c>
    </row>
    <row r="18" spans="1:14" ht="15" hidden="1" customHeight="1" x14ac:dyDescent="0.3">
      <c r="A18" s="24"/>
      <c r="B18" s="25" t="s">
        <v>22</v>
      </c>
      <c r="C18" s="25" t="s">
        <v>23</v>
      </c>
      <c r="D18" s="26"/>
      <c r="E18" s="27"/>
      <c r="F18" s="28">
        <v>3</v>
      </c>
      <c r="G18" s="29">
        <f t="shared" ref="G18:G28" si="0">E18*F18</f>
        <v>0</v>
      </c>
      <c r="J18" s="5">
        <f>E18*0.25</f>
        <v>0</v>
      </c>
    </row>
    <row r="19" spans="1:14" ht="15" hidden="1" x14ac:dyDescent="0.3">
      <c r="A19" s="24"/>
      <c r="B19" s="25" t="s">
        <v>24</v>
      </c>
      <c r="C19" s="25" t="s">
        <v>25</v>
      </c>
      <c r="D19" s="30"/>
      <c r="E19" s="27"/>
      <c r="F19" s="28">
        <v>3</v>
      </c>
      <c r="G19" s="29">
        <f t="shared" si="0"/>
        <v>0</v>
      </c>
      <c r="J19" s="5">
        <f>E19*0.25</f>
        <v>0</v>
      </c>
    </row>
    <row r="20" spans="1:14" ht="15" x14ac:dyDescent="0.3">
      <c r="A20" s="24"/>
      <c r="B20" s="25" t="s">
        <v>26</v>
      </c>
      <c r="C20" s="25" t="s">
        <v>27</v>
      </c>
      <c r="D20" s="30"/>
      <c r="E20" s="27"/>
      <c r="F20" s="28">
        <v>3</v>
      </c>
      <c r="G20" s="29">
        <f>E20*F20</f>
        <v>0</v>
      </c>
      <c r="J20" s="5">
        <f>1/3</f>
        <v>0.33333333333333331</v>
      </c>
      <c r="K20" s="5">
        <f>E20*J20</f>
        <v>0</v>
      </c>
      <c r="M20" s="5">
        <v>4.45</v>
      </c>
    </row>
    <row r="21" spans="1:14" ht="15" x14ac:dyDescent="0.3">
      <c r="A21" s="24"/>
      <c r="B21" s="25" t="s">
        <v>28</v>
      </c>
      <c r="C21" s="25" t="s">
        <v>29</v>
      </c>
      <c r="D21" s="30"/>
      <c r="E21" s="27"/>
      <c r="F21" s="28">
        <v>3</v>
      </c>
      <c r="G21" s="29">
        <f>E21*F21</f>
        <v>0</v>
      </c>
      <c r="J21" s="5">
        <f>1/3</f>
        <v>0.33333333333333331</v>
      </c>
      <c r="K21" s="5">
        <f>E21*J21</f>
        <v>0</v>
      </c>
      <c r="M21" s="5">
        <v>0.55000000000000004</v>
      </c>
    </row>
    <row r="22" spans="1:14" ht="15" x14ac:dyDescent="0.3">
      <c r="A22" s="24"/>
      <c r="B22" s="25" t="s">
        <v>30</v>
      </c>
      <c r="C22" s="25" t="s">
        <v>31</v>
      </c>
      <c r="D22" s="30"/>
      <c r="E22" s="27"/>
      <c r="F22" s="28">
        <v>3</v>
      </c>
      <c r="G22" s="29">
        <f>E22*F22</f>
        <v>0</v>
      </c>
      <c r="J22" s="5">
        <f>1/3</f>
        <v>0.33333333333333331</v>
      </c>
      <c r="K22" s="5">
        <f>E22*J22</f>
        <v>0</v>
      </c>
      <c r="M22" s="5">
        <v>0.15</v>
      </c>
    </row>
    <row r="23" spans="1:14" ht="15" x14ac:dyDescent="0.3">
      <c r="A23" s="24"/>
      <c r="B23" s="25" t="s">
        <v>61</v>
      </c>
      <c r="C23" s="25" t="s">
        <v>63</v>
      </c>
      <c r="D23" s="30"/>
      <c r="E23" s="27"/>
      <c r="F23" s="28">
        <v>3</v>
      </c>
      <c r="G23" s="29">
        <f>E23*F23</f>
        <v>0</v>
      </c>
      <c r="J23" s="5">
        <f>1/3</f>
        <v>0.33333333333333331</v>
      </c>
      <c r="K23" s="5">
        <f>E23*J23</f>
        <v>0</v>
      </c>
    </row>
    <row r="24" spans="1:14" ht="15" hidden="1" x14ac:dyDescent="0.3">
      <c r="A24" s="24"/>
      <c r="B24" s="25" t="s">
        <v>62</v>
      </c>
      <c r="C24" s="25" t="s">
        <v>64</v>
      </c>
      <c r="D24" s="30"/>
      <c r="E24" s="27"/>
      <c r="F24" s="28">
        <v>5</v>
      </c>
      <c r="G24" s="29">
        <f>E24*F24</f>
        <v>0</v>
      </c>
      <c r="J24" s="5">
        <f>1/3</f>
        <v>0.33333333333333331</v>
      </c>
      <c r="K24" s="5">
        <f>E24*J24</f>
        <v>0</v>
      </c>
    </row>
    <row r="25" spans="1:14" ht="15" x14ac:dyDescent="0.3">
      <c r="A25" s="24"/>
      <c r="B25" s="25"/>
      <c r="C25" s="25" t="s">
        <v>32</v>
      </c>
      <c r="D25" s="30"/>
      <c r="E25" s="31"/>
      <c r="F25" s="28"/>
      <c r="G25" s="29"/>
      <c r="J25" s="5">
        <f>1/30</f>
        <v>3.3333333333333333E-2</v>
      </c>
      <c r="K25" s="5">
        <f>SUM(E26:E31)*J25</f>
        <v>0</v>
      </c>
    </row>
    <row r="26" spans="1:14" ht="15" customHeight="1" x14ac:dyDescent="0.3">
      <c r="A26" s="24"/>
      <c r="B26" s="25" t="s">
        <v>33</v>
      </c>
      <c r="C26" s="25" t="s">
        <v>34</v>
      </c>
      <c r="D26" s="25" t="s">
        <v>35</v>
      </c>
      <c r="E26" s="27"/>
      <c r="F26" s="28">
        <v>1</v>
      </c>
      <c r="G26" s="29">
        <f t="shared" si="0"/>
        <v>0</v>
      </c>
      <c r="J26" s="1" t="s">
        <v>54</v>
      </c>
      <c r="K26" s="5">
        <f>SUM(K20:K25)</f>
        <v>0</v>
      </c>
    </row>
    <row r="27" spans="1:14" ht="15" customHeight="1" x14ac:dyDescent="0.3">
      <c r="A27" s="24"/>
      <c r="B27" s="25" t="s">
        <v>36</v>
      </c>
      <c r="C27" s="25" t="s">
        <v>37</v>
      </c>
      <c r="D27" s="25" t="s">
        <v>38</v>
      </c>
      <c r="E27" s="27"/>
      <c r="F27" s="28">
        <v>1</v>
      </c>
      <c r="G27" s="29">
        <f t="shared" si="0"/>
        <v>0</v>
      </c>
      <c r="N27" s="36"/>
    </row>
    <row r="28" spans="1:14" ht="15" customHeight="1" x14ac:dyDescent="0.3">
      <c r="A28" s="24"/>
      <c r="B28" s="25" t="s">
        <v>39</v>
      </c>
      <c r="C28" s="25" t="s">
        <v>40</v>
      </c>
      <c r="D28" s="25" t="s">
        <v>41</v>
      </c>
      <c r="E28" s="27"/>
      <c r="F28" s="28">
        <v>1</v>
      </c>
      <c r="G28" s="29">
        <f t="shared" si="0"/>
        <v>0</v>
      </c>
      <c r="J28" s="1" t="s">
        <v>53</v>
      </c>
      <c r="K28" s="36">
        <f>IF(E22&gt;0,1,0)</f>
        <v>0</v>
      </c>
      <c r="L28" s="36">
        <f>FLOOR(K26/4,1)</f>
        <v>0</v>
      </c>
      <c r="M28" s="5" t="s">
        <v>60</v>
      </c>
    </row>
    <row r="29" spans="1:14" ht="15" customHeight="1" x14ac:dyDescent="0.3">
      <c r="A29" s="24"/>
      <c r="B29" s="25"/>
      <c r="C29" s="25" t="s">
        <v>65</v>
      </c>
      <c r="D29" s="25"/>
      <c r="E29" s="31"/>
      <c r="F29" s="28"/>
      <c r="G29" s="32"/>
      <c r="J29" s="1" t="s">
        <v>56</v>
      </c>
      <c r="K29" s="36">
        <f>IF(SUM(E20:E24)-E22&gt;8,0.5,0)</f>
        <v>0</v>
      </c>
    </row>
    <row r="30" spans="1:14" ht="15" customHeight="1" x14ac:dyDescent="0.3">
      <c r="A30" s="24"/>
      <c r="B30" s="25" t="s">
        <v>42</v>
      </c>
      <c r="C30" s="25" t="s">
        <v>43</v>
      </c>
      <c r="D30" s="25"/>
      <c r="E30" s="27"/>
      <c r="F30" s="28">
        <v>1</v>
      </c>
      <c r="G30" s="29">
        <f>E30*F30</f>
        <v>0</v>
      </c>
      <c r="J30" s="1" t="s">
        <v>55</v>
      </c>
      <c r="K30" s="36">
        <f>K28*5+K28*L28</f>
        <v>0</v>
      </c>
      <c r="N30" s="36"/>
    </row>
    <row r="31" spans="1:14" ht="15" customHeight="1" x14ac:dyDescent="0.3">
      <c r="A31" s="24"/>
      <c r="B31" s="25" t="s">
        <v>44</v>
      </c>
      <c r="C31" s="25" t="s">
        <v>45</v>
      </c>
      <c r="D31" s="25" t="s">
        <v>46</v>
      </c>
      <c r="E31" s="27"/>
      <c r="F31" s="28">
        <v>1</v>
      </c>
      <c r="G31" s="29">
        <f>E31*F31</f>
        <v>0</v>
      </c>
      <c r="J31" s="1" t="s">
        <v>57</v>
      </c>
      <c r="K31" s="36">
        <f>(K26-1)*M22+M21+K29</f>
        <v>0.4</v>
      </c>
    </row>
    <row r="32" spans="1:14" ht="15" customHeight="1" x14ac:dyDescent="0.3">
      <c r="A32" s="24"/>
      <c r="B32" s="25"/>
      <c r="C32" s="25"/>
      <c r="D32" s="33"/>
      <c r="E32" s="34"/>
      <c r="F32" s="28"/>
      <c r="G32" s="35"/>
      <c r="J32" s="1" t="s">
        <v>58</v>
      </c>
      <c r="K32" s="36">
        <f>(CEILING(K31*2,1)/2)*IF(E22&gt;0,0,1)</f>
        <v>0.5</v>
      </c>
    </row>
    <row r="33" spans="1:14" ht="15" customHeight="1" x14ac:dyDescent="0.3">
      <c r="A33" s="24"/>
      <c r="B33" s="25"/>
      <c r="C33" s="25"/>
      <c r="F33" s="26" t="s">
        <v>47</v>
      </c>
      <c r="G33" s="47">
        <f>MAX(1,K33)</f>
        <v>1</v>
      </c>
      <c r="H33" s="36"/>
      <c r="J33" s="1" t="s">
        <v>59</v>
      </c>
      <c r="K33" s="5">
        <f>K30+K32</f>
        <v>0.5</v>
      </c>
      <c r="L33" s="37"/>
    </row>
    <row r="34" spans="1:14" ht="15" customHeight="1" thickBot="1" x14ac:dyDescent="0.35">
      <c r="A34" s="24"/>
      <c r="B34" s="38"/>
      <c r="C34" s="5" t="s">
        <v>48</v>
      </c>
      <c r="D34" s="26"/>
      <c r="E34" s="34"/>
      <c r="F34" s="1" t="s">
        <v>49</v>
      </c>
      <c r="G34" s="32">
        <f>IF(B34="",0,IF(SUM(G18:G33)&lt;100,MAX(1,0.05*SUM(G18:G33)),5+0.04*(SUM(G18:G33)-100)))</f>
        <v>0</v>
      </c>
      <c r="K34" s="37"/>
    </row>
    <row r="35" spans="1:14" ht="15" hidden="1" customHeight="1" x14ac:dyDescent="0.3">
      <c r="A35" s="24"/>
      <c r="B35" s="34"/>
      <c r="D35" s="26"/>
      <c r="E35" s="34"/>
      <c r="F35" s="1"/>
      <c r="G35" s="39"/>
    </row>
    <row r="36" spans="1:14" ht="20.25" customHeight="1" thickTop="1" x14ac:dyDescent="0.3">
      <c r="A36" s="4"/>
      <c r="B36" s="40"/>
      <c r="C36" s="41" t="s">
        <v>50</v>
      </c>
      <c r="D36" s="16"/>
      <c r="F36" s="7" t="s">
        <v>51</v>
      </c>
      <c r="G36" s="42">
        <f>SUM(G18:G34)</f>
        <v>1</v>
      </c>
    </row>
    <row r="37" spans="1:14" ht="15.45" x14ac:dyDescent="0.4">
      <c r="A37" s="43"/>
      <c r="B37" s="4"/>
    </row>
    <row r="38" spans="1:14" ht="19.75" x14ac:dyDescent="0.45">
      <c r="A38" s="1"/>
      <c r="B38" s="4"/>
      <c r="C38" s="44" t="s">
        <v>52</v>
      </c>
      <c r="G38" s="45"/>
    </row>
    <row r="39" spans="1:14" ht="24.45" x14ac:dyDescent="0.8">
      <c r="A39" s="1"/>
      <c r="B39" s="4"/>
      <c r="D39" s="46" t="s">
        <v>0</v>
      </c>
    </row>
    <row r="40" spans="1:14" x14ac:dyDescent="0.3">
      <c r="K40" s="36"/>
      <c r="N40" s="36"/>
    </row>
    <row r="42" spans="1:14" x14ac:dyDescent="0.3">
      <c r="K42" s="36"/>
    </row>
    <row r="44" spans="1:14" x14ac:dyDescent="0.3">
      <c r="K44" s="36"/>
    </row>
    <row r="45" spans="1:14" x14ac:dyDescent="0.3">
      <c r="K45" s="36"/>
    </row>
    <row r="46" spans="1:14" x14ac:dyDescent="0.3">
      <c r="K46" s="36"/>
    </row>
  </sheetData>
  <sheetProtection password="D84B" sheet="1" objects="1" scenarios="1" selectLockedCells="1"/>
  <mergeCells count="6">
    <mergeCell ref="C14:D14"/>
    <mergeCell ref="C9:D9"/>
    <mergeCell ref="C10:D10"/>
    <mergeCell ref="C11:D11"/>
    <mergeCell ref="C12:D12"/>
    <mergeCell ref="C13:D13"/>
  </mergeCells>
  <printOptions horizontalCentered="1"/>
  <pageMargins left="0.75" right="0.75" top="0.5" bottom="0.2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</vt:lpstr>
      <vt:lpstr>Form!Print_Area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</dc:creator>
  <cp:lastModifiedBy>Craig</cp:lastModifiedBy>
  <cp:lastPrinted>2020-02-25T17:10:30Z</cp:lastPrinted>
  <dcterms:created xsi:type="dcterms:W3CDTF">2017-06-28T15:41:29Z</dcterms:created>
  <dcterms:modified xsi:type="dcterms:W3CDTF">2021-08-01T22:05:03Z</dcterms:modified>
</cp:coreProperties>
</file>